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7" i="1"/>
  <c r="L38" i="1"/>
  <c r="L41" i="1"/>
  <c r="L42" i="1"/>
  <c r="L44" i="1"/>
  <c r="L45" i="1"/>
  <c r="L46" i="1"/>
  <c r="L8" i="1"/>
  <c r="J40" i="1" l="1"/>
  <c r="L40" i="1" s="1"/>
  <c r="J36" i="1"/>
  <c r="L36" i="1" s="1"/>
  <c r="J46" i="1" l="1"/>
  <c r="J45" i="1"/>
  <c r="J44" i="1"/>
  <c r="J43" i="1"/>
  <c r="L43" i="1" s="1"/>
  <c r="J42" i="1"/>
  <c r="J41" i="1"/>
  <c r="J39" i="1"/>
  <c r="L39" i="1" s="1"/>
  <c r="J38" i="1"/>
  <c r="J37" i="1"/>
  <c r="J35" i="1"/>
  <c r="J34" i="1"/>
  <c r="J33" i="1"/>
  <c r="J32" i="1"/>
  <c r="L32" i="1" s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L17" i="1" s="1"/>
  <c r="L47" i="1" s="1"/>
  <c r="L48" i="1" s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<sst xmlns="http://schemas.openxmlformats.org/spreadsheetml/2006/main" count="120" uniqueCount="93">
  <si>
    <t>Утверждаю _____________</t>
  </si>
  <si>
    <t xml:space="preserve">                                    </t>
  </si>
  <si>
    <t>Директор КГП на ПХВ ВК ОЦПЗ</t>
  </si>
  <si>
    <t>Мукушев М.Х.</t>
  </si>
  <si>
    <t>КГП на ПХВ ВК Областной центр психического здоровья</t>
  </si>
  <si>
    <t>№п/п</t>
  </si>
  <si>
    <t xml:space="preserve">МНН
</t>
  </si>
  <si>
    <t xml:space="preserve">Лек.форма
</t>
  </si>
  <si>
    <t xml:space="preserve">Ед.
изм.
</t>
  </si>
  <si>
    <t xml:space="preserve">Псих
Ука
</t>
  </si>
  <si>
    <t xml:space="preserve">Нарко
Ука
</t>
  </si>
  <si>
    <t>Риддер</t>
  </si>
  <si>
    <t>Алтай</t>
  </si>
  <si>
    <t>Канайка</t>
  </si>
  <si>
    <t>Общее
колво</t>
  </si>
  <si>
    <t>Предельная
цена</t>
  </si>
  <si>
    <t>сумма</t>
  </si>
  <si>
    <t>Альбуцид 30% 10 мл</t>
  </si>
  <si>
    <t>Альбуцид 30% 10 мл глазные капли</t>
  </si>
  <si>
    <t>фл</t>
  </si>
  <si>
    <t xml:space="preserve">Аммиак </t>
  </si>
  <si>
    <t>Раствор, 10%, 40 мл</t>
  </si>
  <si>
    <t>Анаприлин</t>
  </si>
  <si>
    <t>Таблетки, 10 мг</t>
  </si>
  <si>
    <t>табл</t>
  </si>
  <si>
    <t>Артоксан</t>
  </si>
  <si>
    <t xml:space="preserve">Порошок лиофилизированный для приготовления раствора для инъекций в комплекте с растворителем, 20 мг, </t>
  </si>
  <si>
    <t>уп</t>
  </si>
  <si>
    <t>Атропина сульфат</t>
  </si>
  <si>
    <t>раствор для инъекций 1 мг/мл</t>
  </si>
  <si>
    <t>ампула</t>
  </si>
  <si>
    <t>Ацесоль</t>
  </si>
  <si>
    <t>раствор для инфузий 200 мл</t>
  </si>
  <si>
    <t>Бензилбензоат</t>
  </si>
  <si>
    <t>мазь 20%</t>
  </si>
  <si>
    <t>упак</t>
  </si>
  <si>
    <t>Бриллиантовый зеленый</t>
  </si>
  <si>
    <t>раствор спиртовый1%-20мл</t>
  </si>
  <si>
    <t>флакон</t>
  </si>
  <si>
    <t>Бронолак 30мг</t>
  </si>
  <si>
    <t>табл 30мг</t>
  </si>
  <si>
    <t>Вода для инъекций</t>
  </si>
  <si>
    <t>5,0 для инъекции</t>
  </si>
  <si>
    <t>Дисоль</t>
  </si>
  <si>
    <t>200 мл</t>
  </si>
  <si>
    <t>7,5мг таблетка</t>
  </si>
  <si>
    <t>Йод</t>
  </si>
  <si>
    <t>Раствор спиртовой, 5%, 30 мл</t>
  </si>
  <si>
    <t>Клофелин</t>
  </si>
  <si>
    <t>0,00015мг таблетка</t>
  </si>
  <si>
    <t>Кофеин-натрия-бензоат</t>
  </si>
  <si>
    <t>Раствор для подкожного введения 200 мг/мл 1 мл, №
10амп</t>
  </si>
  <si>
    <t>Назаксил</t>
  </si>
  <si>
    <t>капли назальные 0,1% 10 мл</t>
  </si>
  <si>
    <t>Ксилометазолин</t>
  </si>
  <si>
    <t>капли назальные 0,05% 10 мл</t>
  </si>
  <si>
    <t>Мезатон</t>
  </si>
  <si>
    <t>1%-1,0 №10 амп.</t>
  </si>
  <si>
    <t>Мебеверин</t>
  </si>
  <si>
    <t>Капсулы 200 мг</t>
  </si>
  <si>
    <t>капсула</t>
  </si>
  <si>
    <t xml:space="preserve">Никотиновая кислота </t>
  </si>
  <si>
    <t>раствор 1% 1 мл</t>
  </si>
  <si>
    <t>Нифедипин</t>
  </si>
  <si>
    <t xml:space="preserve">10 м г№50  таблетка </t>
  </si>
  <si>
    <t>Перметрин</t>
  </si>
  <si>
    <t>0,5%-60 мл р-р для наружного
 применения</t>
  </si>
  <si>
    <t xml:space="preserve">Платифиллин </t>
  </si>
  <si>
    <t>0,2%-1,0№10 амп.</t>
  </si>
  <si>
    <t>Респонгил 2мг №20 табл</t>
  </si>
  <si>
    <t xml:space="preserve"> 2мг №20 табл</t>
  </si>
  <si>
    <t>Респонгил 4мг №20 табл</t>
  </si>
  <si>
    <t xml:space="preserve"> 4мг №20 табл</t>
  </si>
  <si>
    <t>Спирт этиловый</t>
  </si>
  <si>
    <t>раствор 90% 50 мл</t>
  </si>
  <si>
    <t>Уголь активированный</t>
  </si>
  <si>
    <t>капсула 200 мг</t>
  </si>
  <si>
    <t>капс</t>
  </si>
  <si>
    <t>Эпинефрин</t>
  </si>
  <si>
    <t>Раствор для инъекций, 0,18 %, 1 мл, № 10</t>
  </si>
  <si>
    <t>ИТОГО</t>
  </si>
  <si>
    <t>Изопропиловый спирт  химически чистый ЧДА</t>
  </si>
  <si>
    <t>Изопропиловый спирт  ЧДА</t>
  </si>
  <si>
    <t>л</t>
  </si>
  <si>
    <t>Камера Горяева 2-х сеточная</t>
  </si>
  <si>
    <t>шт</t>
  </si>
  <si>
    <t xml:space="preserve">Натрий азотнокислый </t>
  </si>
  <si>
    <t>химически чистый</t>
  </si>
  <si>
    <t>кг</t>
  </si>
  <si>
    <t>Натрий лимонокислый</t>
  </si>
  <si>
    <t>Трихлоруксусная кислота "ХЧ"</t>
  </si>
  <si>
    <t>Сонлайф  7,5мг №10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</si>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</sst>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1"/>
    </font>
    <font>
      <sz val="9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2" borderId="0" xfId="0" applyFont="1" applyFill="1" applyAlignment="1"/>
    <xf numFmtId="43" fontId="6" fillId="2" borderId="0" xfId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3" fontId="11" fillId="3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3" fontId="2" fillId="5" borderId="2" xfId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center" wrapText="1"/>
    </xf>
    <xf numFmtId="43" fontId="2" fillId="5" borderId="2" xfId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3" fontId="2" fillId="5" borderId="3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wrapText="1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3" fontId="13" fillId="5" borderId="5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/>
    </xf>
    <xf numFmtId="43" fontId="14" fillId="6" borderId="2" xfId="1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43" fontId="14" fillId="6" borderId="2" xfId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3" fontId="17" fillId="6" borderId="2" xfId="1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43" fontId="11" fillId="2" borderId="2" xfId="1" applyFont="1" applyFill="1" applyBorder="1" applyAlignment="1">
      <alignment vertical="center"/>
    </xf>
    <xf numFmtId="43" fontId="9" fillId="2" borderId="0" xfId="0" applyNumberFormat="1" applyFont="1" applyFill="1" applyAlignment="1">
      <alignment vertical="center"/>
    </xf>
    <xf numFmtId="0" fontId="0" fillId="5" borderId="0" xfId="0" applyFill="1"/>
    <xf numFmtId="0" fontId="3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K53" sqref="K53"/>
    </sheetView>
  </sheetViews>
  <sheetFormatPr defaultRowHeight="15" x14ac:dyDescent="0.25"/>
  <cols>
    <col min="1" max="1" width="4" style="1" customWidth="1"/>
    <col min="2" max="2" width="22.5703125" style="2" customWidth="1"/>
    <col min="3" max="3" width="26.140625" style="2" customWidth="1"/>
    <col min="4" max="4" width="7.5703125" style="3" customWidth="1"/>
    <col min="5" max="5" width="5.5703125" style="4" customWidth="1"/>
    <col min="6" max="6" width="6.7109375" style="5" customWidth="1"/>
    <col min="7" max="7" width="6.42578125" style="6" customWidth="1"/>
    <col min="8" max="9" width="6.28515625" style="4" customWidth="1"/>
    <col min="10" max="10" width="8.28515625" style="18" customWidth="1"/>
    <col min="11" max="11" width="10.5703125" style="19" customWidth="1"/>
    <col min="12" max="12" width="19.42578125" style="20" customWidth="1"/>
  </cols>
  <sheetData>
    <row r="1" spans="1:12" ht="15.75" x14ac:dyDescent="0.25">
      <c r="J1" s="78" t="s">
        <v>0</v>
      </c>
      <c r="K1" s="78"/>
      <c r="L1" s="78"/>
    </row>
    <row r="2" spans="1:12" x14ac:dyDescent="0.25">
      <c r="A2" s="7" t="s">
        <v>1</v>
      </c>
      <c r="J2" s="79" t="s">
        <v>2</v>
      </c>
      <c r="K2" s="79"/>
      <c r="L2" s="79"/>
    </row>
    <row r="3" spans="1:12" x14ac:dyDescent="0.25">
      <c r="B3" s="8"/>
      <c r="C3" s="9"/>
      <c r="J3" s="79" t="s">
        <v>3</v>
      </c>
      <c r="K3" s="79"/>
      <c r="L3" s="79"/>
    </row>
    <row r="4" spans="1:12" x14ac:dyDescent="0.25">
      <c r="B4" s="80" t="s">
        <v>4</v>
      </c>
      <c r="C4" s="80"/>
      <c r="J4" s="79"/>
      <c r="K4" s="79"/>
      <c r="L4" s="79"/>
    </row>
    <row r="5" spans="1:12" x14ac:dyDescent="0.25">
      <c r="B5" s="7"/>
      <c r="C5" s="10"/>
      <c r="D5" s="7"/>
      <c r="E5" s="11"/>
      <c r="F5" s="11"/>
      <c r="G5" s="12"/>
      <c r="H5" s="11"/>
      <c r="I5" s="11"/>
      <c r="J5" s="13"/>
      <c r="K5" s="14"/>
      <c r="L5" s="15"/>
    </row>
    <row r="6" spans="1:12" x14ac:dyDescent="0.25">
      <c r="B6" s="81" t="s">
        <v>92</v>
      </c>
      <c r="C6" s="81"/>
      <c r="D6" s="81"/>
      <c r="E6" s="81"/>
      <c r="F6" s="16"/>
      <c r="G6" s="17"/>
    </row>
    <row r="7" spans="1:12" ht="31.5" x14ac:dyDescent="0.25">
      <c r="A7" s="21" t="s">
        <v>5</v>
      </c>
      <c r="B7" s="21" t="s">
        <v>6</v>
      </c>
      <c r="C7" s="21" t="s">
        <v>7</v>
      </c>
      <c r="D7" s="22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1" t="s">
        <v>14</v>
      </c>
      <c r="K7" s="24" t="s">
        <v>15</v>
      </c>
      <c r="L7" s="21" t="s">
        <v>16</v>
      </c>
    </row>
    <row r="8" spans="1:12" x14ac:dyDescent="0.25">
      <c r="A8" s="27">
        <v>1</v>
      </c>
      <c r="B8" s="26" t="s">
        <v>17</v>
      </c>
      <c r="C8" s="26" t="s">
        <v>18</v>
      </c>
      <c r="D8" s="27" t="s">
        <v>19</v>
      </c>
      <c r="E8" s="28">
        <v>15</v>
      </c>
      <c r="F8" s="27">
        <v>40</v>
      </c>
      <c r="G8" s="29"/>
      <c r="H8" s="28"/>
      <c r="I8" s="28"/>
      <c r="J8" s="28">
        <f>SUM(E8:I8)</f>
        <v>55</v>
      </c>
      <c r="K8" s="30">
        <v>670</v>
      </c>
      <c r="L8" s="31">
        <f>J8*K8</f>
        <v>36850</v>
      </c>
    </row>
    <row r="9" spans="1:12" x14ac:dyDescent="0.25">
      <c r="A9" s="25">
        <v>2</v>
      </c>
      <c r="B9" s="32" t="s">
        <v>20</v>
      </c>
      <c r="C9" s="29" t="s">
        <v>21</v>
      </c>
      <c r="D9" s="29" t="s">
        <v>19</v>
      </c>
      <c r="E9" s="29">
        <v>10</v>
      </c>
      <c r="F9" s="29">
        <v>30</v>
      </c>
      <c r="G9" s="29">
        <v>5</v>
      </c>
      <c r="H9" s="29">
        <v>20</v>
      </c>
      <c r="I9" s="29">
        <v>2</v>
      </c>
      <c r="J9" s="28">
        <f t="shared" ref="J9:J38" si="0">SUM(E9:I9)</f>
        <v>67</v>
      </c>
      <c r="K9" s="33">
        <v>88</v>
      </c>
      <c r="L9" s="31">
        <f t="shared" ref="L9:L46" si="1">J9*K9</f>
        <v>5896</v>
      </c>
    </row>
    <row r="10" spans="1:12" x14ac:dyDescent="0.25">
      <c r="A10" s="25">
        <v>3</v>
      </c>
      <c r="B10" s="34" t="s">
        <v>22</v>
      </c>
      <c r="C10" s="35" t="s">
        <v>23</v>
      </c>
      <c r="D10" s="36" t="s">
        <v>24</v>
      </c>
      <c r="E10" s="37"/>
      <c r="F10" s="36">
        <v>500</v>
      </c>
      <c r="G10" s="29"/>
      <c r="H10" s="28"/>
      <c r="I10" s="28"/>
      <c r="J10" s="28">
        <f t="shared" si="0"/>
        <v>500</v>
      </c>
      <c r="K10" s="38">
        <v>320</v>
      </c>
      <c r="L10" s="31">
        <f t="shared" si="1"/>
        <v>160000</v>
      </c>
    </row>
    <row r="11" spans="1:12" ht="45.75" x14ac:dyDescent="0.25">
      <c r="A11" s="25">
        <v>4</v>
      </c>
      <c r="B11" s="26" t="s">
        <v>25</v>
      </c>
      <c r="C11" s="39" t="s">
        <v>26</v>
      </c>
      <c r="D11" s="27" t="s">
        <v>27</v>
      </c>
      <c r="E11" s="28">
        <v>0</v>
      </c>
      <c r="F11" s="27">
        <v>100</v>
      </c>
      <c r="G11" s="40">
        <v>0</v>
      </c>
      <c r="H11" s="41"/>
      <c r="I11" s="41"/>
      <c r="J11" s="28">
        <f t="shared" si="0"/>
        <v>100</v>
      </c>
      <c r="K11" s="30">
        <v>2993.82</v>
      </c>
      <c r="L11" s="31">
        <f t="shared" si="1"/>
        <v>299382</v>
      </c>
    </row>
    <row r="12" spans="1:12" x14ac:dyDescent="0.25">
      <c r="A12" s="25">
        <v>5</v>
      </c>
      <c r="B12" s="26" t="s">
        <v>28</v>
      </c>
      <c r="C12" s="26" t="s">
        <v>29</v>
      </c>
      <c r="D12" s="27" t="s">
        <v>30</v>
      </c>
      <c r="E12" s="28">
        <v>0</v>
      </c>
      <c r="F12" s="27">
        <v>30</v>
      </c>
      <c r="G12" s="40">
        <v>0</v>
      </c>
      <c r="H12" s="41">
        <v>10</v>
      </c>
      <c r="I12" s="41"/>
      <c r="J12" s="28">
        <f t="shared" si="0"/>
        <v>40</v>
      </c>
      <c r="K12" s="30">
        <v>104.88</v>
      </c>
      <c r="L12" s="31">
        <f t="shared" si="1"/>
        <v>4195.2</v>
      </c>
    </row>
    <row r="13" spans="1:12" x14ac:dyDescent="0.25">
      <c r="A13" s="25">
        <v>6</v>
      </c>
      <c r="B13" s="26" t="s">
        <v>31</v>
      </c>
      <c r="C13" s="26" t="s">
        <v>32</v>
      </c>
      <c r="D13" s="27" t="s">
        <v>19</v>
      </c>
      <c r="E13" s="28">
        <v>0</v>
      </c>
      <c r="F13" s="27">
        <v>20</v>
      </c>
      <c r="G13" s="40">
        <v>0</v>
      </c>
      <c r="H13" s="41"/>
      <c r="I13" s="41"/>
      <c r="J13" s="28">
        <f t="shared" si="0"/>
        <v>20</v>
      </c>
      <c r="K13" s="30">
        <v>145.9</v>
      </c>
      <c r="L13" s="31">
        <f t="shared" si="1"/>
        <v>2918</v>
      </c>
    </row>
    <row r="14" spans="1:12" x14ac:dyDescent="0.25">
      <c r="A14" s="25">
        <v>7</v>
      </c>
      <c r="B14" s="26" t="s">
        <v>33</v>
      </c>
      <c r="C14" s="26" t="s">
        <v>34</v>
      </c>
      <c r="D14" s="27" t="s">
        <v>35</v>
      </c>
      <c r="E14" s="28">
        <v>0</v>
      </c>
      <c r="F14" s="27">
        <v>10</v>
      </c>
      <c r="G14" s="42">
        <v>0</v>
      </c>
      <c r="H14" s="43"/>
      <c r="I14" s="43"/>
      <c r="J14" s="28">
        <f t="shared" si="0"/>
        <v>10</v>
      </c>
      <c r="K14" s="30">
        <v>217.35</v>
      </c>
      <c r="L14" s="31">
        <f t="shared" si="1"/>
        <v>2173.5</v>
      </c>
    </row>
    <row r="15" spans="1:12" x14ac:dyDescent="0.25">
      <c r="A15" s="25">
        <v>8</v>
      </c>
      <c r="B15" s="44" t="s">
        <v>36</v>
      </c>
      <c r="C15" s="44" t="s">
        <v>37</v>
      </c>
      <c r="D15" s="45" t="s">
        <v>38</v>
      </c>
      <c r="E15" s="46">
        <v>0</v>
      </c>
      <c r="F15" s="46">
        <v>20</v>
      </c>
      <c r="G15" s="47">
        <v>30</v>
      </c>
      <c r="H15" s="48">
        <v>30</v>
      </c>
      <c r="I15" s="48"/>
      <c r="J15" s="28">
        <f t="shared" si="0"/>
        <v>80</v>
      </c>
      <c r="K15" s="49">
        <v>43.52</v>
      </c>
      <c r="L15" s="31">
        <f t="shared" si="1"/>
        <v>3481.6000000000004</v>
      </c>
    </row>
    <row r="16" spans="1:12" x14ac:dyDescent="0.25">
      <c r="A16" s="25">
        <v>9</v>
      </c>
      <c r="B16" s="26" t="s">
        <v>39</v>
      </c>
      <c r="C16" s="26" t="s">
        <v>40</v>
      </c>
      <c r="D16" s="27" t="s">
        <v>24</v>
      </c>
      <c r="E16" s="28">
        <v>600</v>
      </c>
      <c r="F16" s="27">
        <v>300</v>
      </c>
      <c r="G16" s="40">
        <v>300</v>
      </c>
      <c r="H16" s="50">
        <v>1000</v>
      </c>
      <c r="I16" s="50"/>
      <c r="J16" s="28">
        <f t="shared" si="0"/>
        <v>2200</v>
      </c>
      <c r="K16" s="30">
        <v>28.13</v>
      </c>
      <c r="L16" s="31">
        <f t="shared" si="1"/>
        <v>61886</v>
      </c>
    </row>
    <row r="17" spans="1:12" hidden="1" x14ac:dyDescent="0.25">
      <c r="A17" s="27">
        <v>10</v>
      </c>
      <c r="B17" s="32"/>
      <c r="C17" s="32"/>
      <c r="D17" s="29" t="s">
        <v>27</v>
      </c>
      <c r="E17" s="29">
        <v>0</v>
      </c>
      <c r="F17" s="29">
        <v>300</v>
      </c>
      <c r="G17" s="29">
        <v>0</v>
      </c>
      <c r="H17" s="51">
        <v>5</v>
      </c>
      <c r="I17" s="51">
        <v>5</v>
      </c>
      <c r="J17" s="28">
        <f>SUM(E17:I17)</f>
        <v>310</v>
      </c>
      <c r="K17" s="33">
        <v>100</v>
      </c>
      <c r="L17" s="31">
        <f t="shared" si="1"/>
        <v>31000</v>
      </c>
    </row>
    <row r="18" spans="1:12" x14ac:dyDescent="0.25">
      <c r="A18" s="25">
        <v>11</v>
      </c>
      <c r="B18" s="26" t="s">
        <v>41</v>
      </c>
      <c r="C18" s="26" t="s">
        <v>42</v>
      </c>
      <c r="D18" s="27" t="s">
        <v>30</v>
      </c>
      <c r="E18" s="28">
        <v>0</v>
      </c>
      <c r="F18" s="27">
        <v>500</v>
      </c>
      <c r="G18" s="40">
        <v>0</v>
      </c>
      <c r="H18" s="50">
        <v>15</v>
      </c>
      <c r="I18" s="50"/>
      <c r="J18" s="28">
        <f t="shared" si="0"/>
        <v>515</v>
      </c>
      <c r="K18" s="30">
        <v>23.36</v>
      </c>
      <c r="L18" s="31">
        <f t="shared" si="1"/>
        <v>12030.4</v>
      </c>
    </row>
    <row r="19" spans="1:12" x14ac:dyDescent="0.25">
      <c r="A19" s="25">
        <v>12</v>
      </c>
      <c r="B19" s="26" t="s">
        <v>43</v>
      </c>
      <c r="C19" s="26" t="s">
        <v>44</v>
      </c>
      <c r="D19" s="27" t="s">
        <v>19</v>
      </c>
      <c r="E19" s="28">
        <v>0</v>
      </c>
      <c r="F19" s="27">
        <v>30</v>
      </c>
      <c r="G19" s="40">
        <v>0</v>
      </c>
      <c r="H19" s="41">
        <v>10</v>
      </c>
      <c r="I19" s="41"/>
      <c r="J19" s="28">
        <f t="shared" si="0"/>
        <v>40</v>
      </c>
      <c r="K19" s="30">
        <v>234.31</v>
      </c>
      <c r="L19" s="31">
        <f t="shared" si="1"/>
        <v>9372.4</v>
      </c>
    </row>
    <row r="20" spans="1:12" x14ac:dyDescent="0.25">
      <c r="A20" s="25">
        <v>13</v>
      </c>
      <c r="B20" s="26" t="s">
        <v>91</v>
      </c>
      <c r="C20" s="52" t="s">
        <v>45</v>
      </c>
      <c r="D20" s="27" t="s">
        <v>24</v>
      </c>
      <c r="E20" s="28">
        <v>4000</v>
      </c>
      <c r="F20" s="27">
        <v>15000</v>
      </c>
      <c r="G20" s="29">
        <v>1600</v>
      </c>
      <c r="H20" s="53"/>
      <c r="I20" s="53"/>
      <c r="J20" s="28">
        <f t="shared" si="0"/>
        <v>20600</v>
      </c>
      <c r="K20" s="30">
        <v>113.27</v>
      </c>
      <c r="L20" s="31">
        <f t="shared" si="1"/>
        <v>2333362</v>
      </c>
    </row>
    <row r="21" spans="1:12" x14ac:dyDescent="0.25">
      <c r="A21" s="25">
        <v>14</v>
      </c>
      <c r="B21" s="32" t="s">
        <v>46</v>
      </c>
      <c r="C21" s="29" t="s">
        <v>47</v>
      </c>
      <c r="D21" s="29" t="s">
        <v>19</v>
      </c>
      <c r="E21" s="29">
        <v>0</v>
      </c>
      <c r="F21" s="29">
        <v>35</v>
      </c>
      <c r="G21" s="29">
        <v>10</v>
      </c>
      <c r="H21" s="51">
        <v>30</v>
      </c>
      <c r="I21" s="51">
        <v>10</v>
      </c>
      <c r="J21" s="28">
        <f t="shared" si="0"/>
        <v>85</v>
      </c>
      <c r="K21" s="33">
        <v>100</v>
      </c>
      <c r="L21" s="31">
        <f t="shared" si="1"/>
        <v>8500</v>
      </c>
    </row>
    <row r="22" spans="1:12" x14ac:dyDescent="0.25">
      <c r="A22" s="25">
        <v>15</v>
      </c>
      <c r="B22" s="26" t="s">
        <v>48</v>
      </c>
      <c r="C22" s="26" t="s">
        <v>49</v>
      </c>
      <c r="D22" s="27" t="s">
        <v>24</v>
      </c>
      <c r="E22" s="28">
        <v>0</v>
      </c>
      <c r="F22" s="27">
        <v>10000</v>
      </c>
      <c r="G22" s="40">
        <v>0</v>
      </c>
      <c r="H22" s="50"/>
      <c r="I22" s="50"/>
      <c r="J22" s="28">
        <f t="shared" si="0"/>
        <v>10000</v>
      </c>
      <c r="K22" s="30">
        <v>3.12</v>
      </c>
      <c r="L22" s="31">
        <f t="shared" si="1"/>
        <v>31200</v>
      </c>
    </row>
    <row r="23" spans="1:12" ht="33.75" x14ac:dyDescent="0.25">
      <c r="A23" s="25">
        <v>16</v>
      </c>
      <c r="B23" s="26" t="s">
        <v>50</v>
      </c>
      <c r="C23" s="26" t="s">
        <v>51</v>
      </c>
      <c r="D23" s="27" t="s">
        <v>27</v>
      </c>
      <c r="E23" s="28">
        <v>5</v>
      </c>
      <c r="F23" s="27">
        <v>20</v>
      </c>
      <c r="G23" s="29">
        <v>0</v>
      </c>
      <c r="H23" s="53">
        <v>10</v>
      </c>
      <c r="I23" s="53">
        <v>4</v>
      </c>
      <c r="J23" s="28">
        <f t="shared" si="0"/>
        <v>39</v>
      </c>
      <c r="K23" s="30">
        <v>247</v>
      </c>
      <c r="L23" s="31">
        <f t="shared" si="1"/>
        <v>9633</v>
      </c>
    </row>
    <row r="24" spans="1:12" x14ac:dyDescent="0.25">
      <c r="A24" s="25">
        <v>17</v>
      </c>
      <c r="B24" s="44" t="s">
        <v>52</v>
      </c>
      <c r="C24" s="44" t="s">
        <v>53</v>
      </c>
      <c r="D24" s="45" t="s">
        <v>38</v>
      </c>
      <c r="E24" s="46">
        <v>10</v>
      </c>
      <c r="F24" s="46">
        <v>200</v>
      </c>
      <c r="G24" s="47">
        <v>10</v>
      </c>
      <c r="H24" s="53">
        <v>50</v>
      </c>
      <c r="I24" s="53">
        <v>10</v>
      </c>
      <c r="J24" s="28">
        <f t="shared" si="0"/>
        <v>280</v>
      </c>
      <c r="K24" s="54">
        <v>344</v>
      </c>
      <c r="L24" s="31">
        <f t="shared" si="1"/>
        <v>96320</v>
      </c>
    </row>
    <row r="25" spans="1:12" x14ac:dyDescent="0.25">
      <c r="A25" s="25">
        <v>18</v>
      </c>
      <c r="B25" s="44" t="s">
        <v>54</v>
      </c>
      <c r="C25" s="44" t="s">
        <v>55</v>
      </c>
      <c r="D25" s="45" t="s">
        <v>38</v>
      </c>
      <c r="E25" s="46">
        <v>10</v>
      </c>
      <c r="F25" s="46"/>
      <c r="G25" s="47">
        <v>0</v>
      </c>
      <c r="H25" s="53">
        <v>20</v>
      </c>
      <c r="I25" s="53"/>
      <c r="J25" s="28">
        <f t="shared" si="0"/>
        <v>30</v>
      </c>
      <c r="K25" s="54">
        <v>287</v>
      </c>
      <c r="L25" s="31">
        <f t="shared" si="1"/>
        <v>8610</v>
      </c>
    </row>
    <row r="26" spans="1:12" x14ac:dyDescent="0.25">
      <c r="A26" s="25">
        <v>19</v>
      </c>
      <c r="B26" s="26" t="s">
        <v>56</v>
      </c>
      <c r="C26" s="52" t="s">
        <v>57</v>
      </c>
      <c r="D26" s="27" t="s">
        <v>27</v>
      </c>
      <c r="E26" s="28">
        <v>10</v>
      </c>
      <c r="F26" s="27">
        <v>5</v>
      </c>
      <c r="G26" s="29">
        <v>2</v>
      </c>
      <c r="H26" s="53">
        <v>2</v>
      </c>
      <c r="I26" s="53"/>
      <c r="J26" s="28">
        <f t="shared" si="0"/>
        <v>19</v>
      </c>
      <c r="K26" s="30">
        <v>748.65</v>
      </c>
      <c r="L26" s="31">
        <f t="shared" si="1"/>
        <v>14224.35</v>
      </c>
    </row>
    <row r="27" spans="1:12" x14ac:dyDescent="0.25">
      <c r="A27" s="25">
        <v>20</v>
      </c>
      <c r="B27" s="26" t="s">
        <v>58</v>
      </c>
      <c r="C27" s="52" t="s">
        <v>59</v>
      </c>
      <c r="D27" s="27" t="s">
        <v>60</v>
      </c>
      <c r="E27" s="27"/>
      <c r="F27" s="27">
        <v>1200</v>
      </c>
      <c r="G27" s="55"/>
      <c r="H27" s="27"/>
      <c r="I27" s="27"/>
      <c r="J27" s="28">
        <f t="shared" si="0"/>
        <v>1200</v>
      </c>
      <c r="K27" s="30">
        <v>320</v>
      </c>
      <c r="L27" s="31">
        <f t="shared" si="1"/>
        <v>384000</v>
      </c>
    </row>
    <row r="28" spans="1:12" x14ac:dyDescent="0.25">
      <c r="A28" s="25">
        <v>21</v>
      </c>
      <c r="B28" s="44" t="s">
        <v>61</v>
      </c>
      <c r="C28" s="44" t="s">
        <v>62</v>
      </c>
      <c r="D28" s="45" t="s">
        <v>30</v>
      </c>
      <c r="E28" s="46">
        <v>0</v>
      </c>
      <c r="F28" s="46">
        <v>3000</v>
      </c>
      <c r="G28" s="47">
        <v>3000</v>
      </c>
      <c r="H28" s="53">
        <v>100</v>
      </c>
      <c r="I28" s="53"/>
      <c r="J28" s="28">
        <f t="shared" si="0"/>
        <v>6100</v>
      </c>
      <c r="K28" s="56">
        <v>25.3</v>
      </c>
      <c r="L28" s="31">
        <f t="shared" si="1"/>
        <v>154330</v>
      </c>
    </row>
    <row r="29" spans="1:12" x14ac:dyDescent="0.25">
      <c r="A29" s="25">
        <v>22</v>
      </c>
      <c r="B29" s="26" t="s">
        <v>63</v>
      </c>
      <c r="C29" s="52" t="s">
        <v>64</v>
      </c>
      <c r="D29" s="27" t="s">
        <v>27</v>
      </c>
      <c r="E29" s="28">
        <v>0</v>
      </c>
      <c r="F29" s="27">
        <v>1</v>
      </c>
      <c r="G29" s="29">
        <v>0</v>
      </c>
      <c r="H29" s="53"/>
      <c r="I29" s="53"/>
      <c r="J29" s="28">
        <f t="shared" si="0"/>
        <v>1</v>
      </c>
      <c r="K29" s="30">
        <v>320</v>
      </c>
      <c r="L29" s="31">
        <f t="shared" si="1"/>
        <v>320</v>
      </c>
    </row>
    <row r="30" spans="1:12" ht="22.5" x14ac:dyDescent="0.25">
      <c r="A30" s="25">
        <v>23</v>
      </c>
      <c r="B30" s="26" t="s">
        <v>65</v>
      </c>
      <c r="C30" s="26" t="s">
        <v>66</v>
      </c>
      <c r="D30" s="27" t="s">
        <v>19</v>
      </c>
      <c r="E30" s="28">
        <v>10</v>
      </c>
      <c r="F30" s="27">
        <v>30</v>
      </c>
      <c r="G30" s="40">
        <v>4</v>
      </c>
      <c r="H30" s="50">
        <v>0</v>
      </c>
      <c r="I30" s="50"/>
      <c r="J30" s="28">
        <f t="shared" si="0"/>
        <v>44</v>
      </c>
      <c r="K30" s="30">
        <v>833.39</v>
      </c>
      <c r="L30" s="31">
        <f t="shared" si="1"/>
        <v>36669.159999999996</v>
      </c>
    </row>
    <row r="31" spans="1:12" x14ac:dyDescent="0.25">
      <c r="A31" s="27">
        <v>24</v>
      </c>
      <c r="B31" s="26" t="s">
        <v>67</v>
      </c>
      <c r="C31" s="26" t="s">
        <v>68</v>
      </c>
      <c r="D31" s="27" t="s">
        <v>27</v>
      </c>
      <c r="E31" s="28">
        <v>0</v>
      </c>
      <c r="F31" s="27">
        <v>20</v>
      </c>
      <c r="G31" s="40">
        <v>0</v>
      </c>
      <c r="H31" s="50">
        <v>2</v>
      </c>
      <c r="I31" s="50">
        <v>2</v>
      </c>
      <c r="J31" s="28">
        <f t="shared" si="0"/>
        <v>24</v>
      </c>
      <c r="K31" s="30">
        <v>900</v>
      </c>
      <c r="L31" s="31">
        <f t="shared" si="1"/>
        <v>21600</v>
      </c>
    </row>
    <row r="32" spans="1:12" hidden="1" x14ac:dyDescent="0.25">
      <c r="A32" s="27">
        <v>25</v>
      </c>
      <c r="B32" s="75"/>
      <c r="C32" s="26"/>
      <c r="D32" s="26"/>
      <c r="E32" s="28">
        <v>50</v>
      </c>
      <c r="F32" s="27">
        <v>100</v>
      </c>
      <c r="G32" s="29">
        <v>10</v>
      </c>
      <c r="H32" s="28">
        <v>10</v>
      </c>
      <c r="I32" s="28">
        <v>10</v>
      </c>
      <c r="J32" s="28">
        <f t="shared" si="0"/>
        <v>180</v>
      </c>
      <c r="K32" s="30">
        <v>219</v>
      </c>
      <c r="L32" s="31">
        <f t="shared" si="1"/>
        <v>39420</v>
      </c>
    </row>
    <row r="33" spans="1:12" x14ac:dyDescent="0.25">
      <c r="A33" s="25">
        <v>26</v>
      </c>
      <c r="B33" s="26" t="s">
        <v>69</v>
      </c>
      <c r="C33" s="26" t="s">
        <v>70</v>
      </c>
      <c r="D33" s="27" t="s">
        <v>24</v>
      </c>
      <c r="E33" s="27">
        <v>12000</v>
      </c>
      <c r="F33" s="27"/>
      <c r="G33" s="57">
        <v>1600</v>
      </c>
      <c r="H33" s="58">
        <v>6000</v>
      </c>
      <c r="I33" s="58">
        <v>5000</v>
      </c>
      <c r="J33" s="28">
        <f t="shared" si="0"/>
        <v>24600</v>
      </c>
      <c r="K33" s="58">
        <v>127.42</v>
      </c>
      <c r="L33" s="31">
        <f t="shared" si="1"/>
        <v>3134532</v>
      </c>
    </row>
    <row r="34" spans="1:12" x14ac:dyDescent="0.25">
      <c r="A34" s="25">
        <v>27</v>
      </c>
      <c r="B34" s="26" t="s">
        <v>71</v>
      </c>
      <c r="C34" s="26" t="s">
        <v>72</v>
      </c>
      <c r="D34" s="27" t="s">
        <v>24</v>
      </c>
      <c r="E34" s="36">
        <v>0</v>
      </c>
      <c r="F34" s="36"/>
      <c r="G34" s="59">
        <v>800</v>
      </c>
      <c r="H34" s="60">
        <v>3000</v>
      </c>
      <c r="I34" s="60">
        <v>100</v>
      </c>
      <c r="J34" s="28">
        <f t="shared" si="0"/>
        <v>3900</v>
      </c>
      <c r="K34" s="60">
        <v>65.12</v>
      </c>
      <c r="L34" s="31">
        <f t="shared" si="1"/>
        <v>253968.00000000003</v>
      </c>
    </row>
    <row r="35" spans="1:12" x14ac:dyDescent="0.25">
      <c r="A35" s="27">
        <v>28</v>
      </c>
      <c r="B35" s="44" t="s">
        <v>73</v>
      </c>
      <c r="C35" s="44" t="s">
        <v>74</v>
      </c>
      <c r="D35" s="45" t="s">
        <v>38</v>
      </c>
      <c r="E35" s="46"/>
      <c r="F35" s="46"/>
      <c r="G35" s="61">
        <v>300</v>
      </c>
      <c r="H35" s="53">
        <v>0</v>
      </c>
      <c r="I35" s="53"/>
      <c r="J35" s="28">
        <f t="shared" si="0"/>
        <v>300</v>
      </c>
      <c r="K35" s="56">
        <v>132.24</v>
      </c>
      <c r="L35" s="31">
        <f t="shared" si="1"/>
        <v>39672</v>
      </c>
    </row>
    <row r="36" spans="1:12" hidden="1" x14ac:dyDescent="0.25">
      <c r="A36" s="27">
        <v>29</v>
      </c>
      <c r="B36" s="44"/>
      <c r="C36" s="44"/>
      <c r="D36" s="45"/>
      <c r="E36" s="46">
        <v>300</v>
      </c>
      <c r="F36" s="46">
        <v>4000</v>
      </c>
      <c r="G36" s="61">
        <v>100</v>
      </c>
      <c r="H36" s="53">
        <v>300</v>
      </c>
      <c r="I36" s="53">
        <v>1000</v>
      </c>
      <c r="J36" s="28">
        <f t="shared" si="0"/>
        <v>5700</v>
      </c>
      <c r="K36" s="56">
        <v>187.08</v>
      </c>
      <c r="L36" s="31">
        <f t="shared" si="1"/>
        <v>1066356</v>
      </c>
    </row>
    <row r="37" spans="1:12" x14ac:dyDescent="0.25">
      <c r="A37" s="25">
        <v>30</v>
      </c>
      <c r="B37" s="26" t="s">
        <v>75</v>
      </c>
      <c r="C37" s="26" t="s">
        <v>76</v>
      </c>
      <c r="D37" s="27" t="s">
        <v>77</v>
      </c>
      <c r="E37" s="28">
        <v>0</v>
      </c>
      <c r="F37" s="27">
        <v>5000</v>
      </c>
      <c r="G37" s="42">
        <v>0</v>
      </c>
      <c r="H37" s="43">
        <v>1000</v>
      </c>
      <c r="I37" s="43"/>
      <c r="J37" s="28">
        <f t="shared" si="0"/>
        <v>6000</v>
      </c>
      <c r="K37" s="30">
        <v>30.76</v>
      </c>
      <c r="L37" s="31">
        <f t="shared" si="1"/>
        <v>184560</v>
      </c>
    </row>
    <row r="38" spans="1:12" ht="22.5" x14ac:dyDescent="0.25">
      <c r="A38" s="25">
        <v>31</v>
      </c>
      <c r="B38" s="26" t="s">
        <v>78</v>
      </c>
      <c r="C38" s="26" t="s">
        <v>79</v>
      </c>
      <c r="D38" s="27" t="s">
        <v>30</v>
      </c>
      <c r="E38" s="28">
        <v>50</v>
      </c>
      <c r="F38" s="27">
        <v>40</v>
      </c>
      <c r="G38" s="42">
        <v>20</v>
      </c>
      <c r="H38" s="43">
        <v>20</v>
      </c>
      <c r="I38" s="43">
        <v>10</v>
      </c>
      <c r="J38" s="28">
        <f t="shared" si="0"/>
        <v>140</v>
      </c>
      <c r="K38" s="30">
        <v>89.02</v>
      </c>
      <c r="L38" s="31">
        <f t="shared" si="1"/>
        <v>12462.8</v>
      </c>
    </row>
    <row r="39" spans="1:12" hidden="1" x14ac:dyDescent="0.25">
      <c r="A39" s="52">
        <v>32</v>
      </c>
      <c r="B39" s="76"/>
      <c r="C39" s="77"/>
      <c r="D39" s="27"/>
      <c r="E39" s="27">
        <v>3000</v>
      </c>
      <c r="F39" s="27">
        <v>15000</v>
      </c>
      <c r="G39" s="55">
        <v>3000</v>
      </c>
      <c r="H39" s="27">
        <v>2000</v>
      </c>
      <c r="I39" s="27">
        <v>2000</v>
      </c>
      <c r="J39" s="28">
        <f t="shared" ref="J39:J40" si="2">SUM(E39:I39)</f>
        <v>25000</v>
      </c>
      <c r="K39" s="27">
        <v>80</v>
      </c>
      <c r="L39" s="31">
        <f t="shared" si="1"/>
        <v>2000000</v>
      </c>
    </row>
    <row r="40" spans="1:12" hidden="1" x14ac:dyDescent="0.25">
      <c r="A40" s="52">
        <v>33</v>
      </c>
      <c r="B40" s="76"/>
      <c r="C40" s="77"/>
      <c r="D40" s="27"/>
      <c r="E40" s="27">
        <v>2000</v>
      </c>
      <c r="F40" s="27">
        <v>10000</v>
      </c>
      <c r="G40" s="55">
        <v>1000</v>
      </c>
      <c r="H40" s="27">
        <v>1000</v>
      </c>
      <c r="I40" s="27">
        <v>1000</v>
      </c>
      <c r="J40" s="28">
        <f t="shared" si="2"/>
        <v>15000</v>
      </c>
      <c r="K40" s="27">
        <v>80</v>
      </c>
      <c r="L40" s="31">
        <f t="shared" si="1"/>
        <v>1200000</v>
      </c>
    </row>
    <row r="41" spans="1:12" ht="22.5" x14ac:dyDescent="0.25">
      <c r="A41" s="64">
        <v>34</v>
      </c>
      <c r="B41" s="65" t="s">
        <v>81</v>
      </c>
      <c r="C41" s="65" t="s">
        <v>82</v>
      </c>
      <c r="D41" s="25" t="s">
        <v>83</v>
      </c>
      <c r="E41" s="66"/>
      <c r="F41" s="63">
        <v>0.7</v>
      </c>
      <c r="G41" s="67"/>
      <c r="H41" s="67"/>
      <c r="I41" s="67"/>
      <c r="J41" s="62">
        <f t="shared" ref="J41:J46" si="3">SUM(E41:I41)</f>
        <v>0.7</v>
      </c>
      <c r="K41" s="68">
        <v>7000</v>
      </c>
      <c r="L41" s="31">
        <f t="shared" si="1"/>
        <v>4900</v>
      </c>
    </row>
    <row r="42" spans="1:12" x14ac:dyDescent="0.25">
      <c r="A42" s="64">
        <v>35</v>
      </c>
      <c r="B42" s="65" t="s">
        <v>84</v>
      </c>
      <c r="C42" s="65" t="s">
        <v>84</v>
      </c>
      <c r="D42" s="25" t="s">
        <v>85</v>
      </c>
      <c r="E42" s="66"/>
      <c r="F42" s="63"/>
      <c r="G42" s="67"/>
      <c r="H42" s="67">
        <v>2</v>
      </c>
      <c r="I42" s="67"/>
      <c r="J42" s="62">
        <f t="shared" si="3"/>
        <v>2</v>
      </c>
      <c r="K42" s="68">
        <v>3500</v>
      </c>
      <c r="L42" s="31">
        <f t="shared" si="1"/>
        <v>7000</v>
      </c>
    </row>
    <row r="43" spans="1:12" s="74" customFormat="1" hidden="1" x14ac:dyDescent="0.25">
      <c r="A43" s="29">
        <v>36</v>
      </c>
      <c r="B43" s="44"/>
      <c r="C43" s="44"/>
      <c r="D43" s="45"/>
      <c r="E43" s="27"/>
      <c r="F43" s="46">
        <v>15000</v>
      </c>
      <c r="G43" s="55">
        <v>5000</v>
      </c>
      <c r="H43" s="27"/>
      <c r="I43" s="27"/>
      <c r="J43" s="28">
        <f t="shared" si="3"/>
        <v>20000</v>
      </c>
      <c r="K43" s="27">
        <v>250</v>
      </c>
      <c r="L43" s="31">
        <f t="shared" si="1"/>
        <v>5000000</v>
      </c>
    </row>
    <row r="44" spans="1:12" x14ac:dyDescent="0.25">
      <c r="A44" s="64">
        <v>37</v>
      </c>
      <c r="B44" s="65" t="s">
        <v>86</v>
      </c>
      <c r="C44" s="65" t="s">
        <v>87</v>
      </c>
      <c r="D44" s="25" t="s">
        <v>88</v>
      </c>
      <c r="E44" s="66"/>
      <c r="F44" s="63">
        <v>1</v>
      </c>
      <c r="G44" s="69"/>
      <c r="H44" s="67"/>
      <c r="I44" s="67"/>
      <c r="J44" s="62">
        <f t="shared" si="3"/>
        <v>1</v>
      </c>
      <c r="K44" s="68">
        <v>7000</v>
      </c>
      <c r="L44" s="31">
        <f t="shared" si="1"/>
        <v>7000</v>
      </c>
    </row>
    <row r="45" spans="1:12" x14ac:dyDescent="0.25">
      <c r="A45" s="64">
        <v>38</v>
      </c>
      <c r="B45" s="65" t="s">
        <v>89</v>
      </c>
      <c r="C45" s="65" t="s">
        <v>87</v>
      </c>
      <c r="D45" s="25" t="s">
        <v>88</v>
      </c>
      <c r="E45" s="66"/>
      <c r="F45" s="63"/>
      <c r="G45" s="70"/>
      <c r="H45" s="66">
        <v>1</v>
      </c>
      <c r="I45" s="66">
        <v>0.5</v>
      </c>
      <c r="J45" s="62">
        <f t="shared" si="3"/>
        <v>1.5</v>
      </c>
      <c r="K45" s="68">
        <v>7000</v>
      </c>
      <c r="L45" s="31">
        <f t="shared" si="1"/>
        <v>10500</v>
      </c>
    </row>
    <row r="46" spans="1:12" ht="22.5" x14ac:dyDescent="0.25">
      <c r="A46" s="3">
        <v>39</v>
      </c>
      <c r="B46" s="65" t="s">
        <v>90</v>
      </c>
      <c r="C46" s="65" t="s">
        <v>90</v>
      </c>
      <c r="D46" s="25" t="s">
        <v>88</v>
      </c>
      <c r="E46" s="66"/>
      <c r="F46" s="63">
        <v>1</v>
      </c>
      <c r="G46" s="67"/>
      <c r="H46" s="67"/>
      <c r="I46" s="67"/>
      <c r="J46" s="62">
        <f t="shared" si="3"/>
        <v>1</v>
      </c>
      <c r="K46" s="68">
        <v>7000</v>
      </c>
      <c r="L46" s="31">
        <f t="shared" si="1"/>
        <v>7000</v>
      </c>
    </row>
    <row r="47" spans="1:12" x14ac:dyDescent="0.25">
      <c r="A47" s="25"/>
      <c r="B47" s="71" t="s">
        <v>80</v>
      </c>
      <c r="C47" s="65"/>
      <c r="D47" s="25"/>
      <c r="E47" s="66"/>
      <c r="F47" s="63"/>
      <c r="G47" s="70"/>
      <c r="H47" s="66"/>
      <c r="I47" s="66"/>
      <c r="J47" s="62"/>
      <c r="K47" s="68"/>
      <c r="L47" s="72">
        <f>SUM(L8:L46)</f>
        <v>16695324.41</v>
      </c>
    </row>
    <row r="48" spans="1:12" x14ac:dyDescent="0.25">
      <c r="K48" s="19" t="s">
        <v>80</v>
      </c>
      <c r="L48" s="73">
        <f>L47</f>
        <v>16695324.41</v>
      </c>
    </row>
  </sheetData>
  <mergeCells count="6">
    <mergeCell ref="B6:E6"/>
    <mergeCell ref="J1:L1"/>
    <mergeCell ref="J2:L2"/>
    <mergeCell ref="J3:L3"/>
    <mergeCell ref="B4:C4"/>
    <mergeCell ref="J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2024-02-21T09:51:05Z</dcterms:modified>
</cp:coreProperties>
</file>